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/>
  <xr:revisionPtr revIDLastSave="99" documentId="11_9BF81FB7F2BA6CC3AEA21D2D03812129C007EC4F" xr6:coauthVersionLast="47" xr6:coauthVersionMax="47" xr10:uidLastSave="{9DFD0C6F-EBB8-4AA4-8C8C-D6A5ECD0CF48}"/>
  <bookViews>
    <workbookView xWindow="0" yWindow="0" windowWidth="0" windowHeight="0" xr2:uid="{00000000-000D-0000-FFFF-FFFF00000000}"/>
  </bookViews>
  <sheets>
    <sheet name="Par équipe" sheetId="1" r:id="rId1"/>
    <sheet name="Individue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2" l="1"/>
  <c r="P17" i="2"/>
  <c r="P16" i="2"/>
  <c r="L16" i="2"/>
  <c r="P15" i="2"/>
  <c r="L15" i="2"/>
  <c r="P14" i="2"/>
  <c r="L14" i="2"/>
  <c r="P13" i="2"/>
  <c r="L13" i="2"/>
  <c r="P12" i="2"/>
  <c r="P11" i="2"/>
  <c r="P19" i="2" s="1"/>
  <c r="P22" i="2" s="1"/>
  <c r="P39" i="1"/>
  <c r="P35" i="1"/>
  <c r="N35" i="1"/>
  <c r="M35" i="1"/>
  <c r="P34" i="1"/>
  <c r="P33" i="1"/>
  <c r="L33" i="1"/>
  <c r="P32" i="1"/>
  <c r="L32" i="1"/>
  <c r="P31" i="1"/>
  <c r="L31" i="1"/>
  <c r="P30" i="1"/>
  <c r="L30" i="1"/>
  <c r="P29" i="1"/>
  <c r="L29" i="1"/>
  <c r="P28" i="1"/>
  <c r="L28" i="1"/>
  <c r="L34" i="1" s="1"/>
  <c r="P27" i="1"/>
  <c r="P26" i="1"/>
  <c r="P25" i="1"/>
  <c r="P36" i="1" s="1"/>
  <c r="P21" i="1"/>
  <c r="N21" i="1"/>
  <c r="M21" i="1"/>
  <c r="P20" i="1"/>
  <c r="P19" i="1"/>
  <c r="L19" i="1"/>
  <c r="P18" i="1"/>
  <c r="L18" i="1"/>
  <c r="P17" i="1"/>
  <c r="L17" i="1"/>
  <c r="P16" i="1"/>
  <c r="L16" i="1"/>
  <c r="P15" i="1"/>
  <c r="L15" i="1"/>
  <c r="P14" i="1"/>
  <c r="L14" i="1"/>
  <c r="L20" i="1" s="1"/>
  <c r="P13" i="1"/>
  <c r="P12" i="1"/>
  <c r="P11" i="1"/>
  <c r="P22" i="1" s="1"/>
  <c r="P38" i="1" s="1"/>
  <c r="P21" i="2" l="1"/>
  <c r="P23" i="2" s="1"/>
  <c r="P40" i="1"/>
</calcChain>
</file>

<file path=xl/sharedStrings.xml><?xml version="1.0" encoding="utf-8"?>
<sst xmlns="http://schemas.openxmlformats.org/spreadsheetml/2006/main" count="96" uniqueCount="44">
  <si>
    <t xml:space="preserve">NOM DE L'ASSOCIATION : </t>
  </si>
  <si>
    <t xml:space="preserve">CLUB DE LICENCE FFSB : </t>
  </si>
  <si>
    <t>adresse de facturation</t>
  </si>
  <si>
    <t xml:space="preserve">NOM DU CONTACT </t>
  </si>
  <si>
    <t>DESTINATAIRE</t>
  </si>
  <si>
    <t xml:space="preserve">PRÉNOM DU CONTACT </t>
  </si>
  <si>
    <t>ADRESSE</t>
  </si>
  <si>
    <t xml:space="preserve">TÉLÉPHONE DU CONTACT </t>
  </si>
  <si>
    <t xml:space="preserve">TÉLÉPHONE </t>
  </si>
  <si>
    <t xml:space="preserve">MAIL DU CONTACT </t>
  </si>
  <si>
    <t>MAIL</t>
  </si>
  <si>
    <t>EQUIPE 1</t>
  </si>
  <si>
    <t>NOM</t>
  </si>
  <si>
    <t>PRENOM</t>
  </si>
  <si>
    <t>N° LICENCE</t>
  </si>
  <si>
    <t>NIVEAU</t>
  </si>
  <si>
    <t>REPAS</t>
  </si>
  <si>
    <t>Responsable</t>
  </si>
  <si>
    <r>
      <rPr>
        <b/>
        <sz val="10"/>
        <color rgb="FFFFFFFF"/>
        <rFont val="Nunito"/>
      </rPr>
      <t>Encadrant 2</t>
    </r>
    <r>
      <rPr>
        <i/>
        <sz val="10"/>
        <color rgb="FFFFFFFF"/>
        <rFont val="Nunito"/>
      </rPr>
      <t xml:space="preserve"> (facultatif)</t>
    </r>
  </si>
  <si>
    <r>
      <rPr>
        <b/>
        <sz val="10"/>
        <color rgb="FFFFFFFF"/>
        <rFont val="Nunito"/>
      </rPr>
      <t>Encadrant 3</t>
    </r>
    <r>
      <rPr>
        <i/>
        <sz val="10"/>
        <color rgb="FFFFFFFF"/>
        <rFont val="Nunito"/>
      </rPr>
      <t xml:space="preserve"> (facultatif)</t>
    </r>
  </si>
  <si>
    <t>TRADI
POINT</t>
  </si>
  <si>
    <t>TIR DE
PRECISION</t>
  </si>
  <si>
    <t>TIR A
CADENCE</t>
  </si>
  <si>
    <t>RELAIS
1</t>
  </si>
  <si>
    <t>RELAIS
2</t>
  </si>
  <si>
    <t>Joueur 1</t>
  </si>
  <si>
    <t>Joueur 2</t>
  </si>
  <si>
    <t>Joueur 3</t>
  </si>
  <si>
    <t>Joueur 4</t>
  </si>
  <si>
    <r>
      <rPr>
        <b/>
        <sz val="10"/>
        <color rgb="FFFFFFFF"/>
        <rFont val="Nunito"/>
      </rPr>
      <t xml:space="preserve">Joueur 5 </t>
    </r>
    <r>
      <rPr>
        <i/>
        <sz val="10"/>
        <color rgb="FFFFFFFF"/>
        <rFont val="Nunito"/>
      </rPr>
      <t>(facultatif)</t>
    </r>
  </si>
  <si>
    <r>
      <rPr>
        <b/>
        <sz val="10"/>
        <color rgb="FFFFFFFF"/>
        <rFont val="Nunito"/>
      </rPr>
      <t xml:space="preserve">Joueur 6 </t>
    </r>
    <r>
      <rPr>
        <i/>
        <sz val="10"/>
        <color rgb="FFFFFFFF"/>
        <rFont val="Nunito"/>
      </rPr>
      <t>(facultatif)</t>
    </r>
  </si>
  <si>
    <t xml:space="preserve">Nombre de forfait repas (65€) pour les accompagnants </t>
  </si>
  <si>
    <t>2 choix au maximum par personne 
4 joueurs au maximum par équipe</t>
  </si>
  <si>
    <t>3 personnes max</t>
  </si>
  <si>
    <t xml:space="preserve">Nombre de repas de gala uniquement (25€) pour les accompagnants </t>
  </si>
  <si>
    <t>EQUIPE 2</t>
  </si>
  <si>
    <t>TOTAL PAR EQUIPE</t>
  </si>
  <si>
    <t>TOTAL INDIVIDUEL</t>
  </si>
  <si>
    <t>TOTAL GENERAL</t>
  </si>
  <si>
    <t>INDIVIDUEL</t>
  </si>
  <si>
    <r>
      <rPr>
        <b/>
        <sz val="10"/>
        <color rgb="FFFFFFFF"/>
        <rFont val="Nunito"/>
      </rPr>
      <t xml:space="preserve">Joueur 2 </t>
    </r>
    <r>
      <rPr>
        <i/>
        <sz val="10"/>
        <color rgb="FFFFFFFF"/>
        <rFont val="Nunito"/>
      </rPr>
      <t>(facultatif)</t>
    </r>
  </si>
  <si>
    <r>
      <rPr>
        <b/>
        <sz val="10"/>
        <color rgb="FFFFFFFF"/>
        <rFont val="Nunito"/>
      </rPr>
      <t xml:space="preserve">Joueur 3 </t>
    </r>
    <r>
      <rPr>
        <i/>
        <sz val="10"/>
        <color rgb="FFFFFFFF"/>
        <rFont val="Nunito"/>
      </rPr>
      <t>(facultatif)</t>
    </r>
  </si>
  <si>
    <r>
      <rPr>
        <b/>
        <sz val="10"/>
        <color rgb="FFFFFFFF"/>
        <rFont val="Nunito"/>
      </rPr>
      <t xml:space="preserve">Joueur 4 </t>
    </r>
    <r>
      <rPr>
        <i/>
        <sz val="10"/>
        <color rgb="FFFFFFFF"/>
        <rFont val="Nunito"/>
      </rPr>
      <t>(facultatif)</t>
    </r>
  </si>
  <si>
    <t>2 choix au maximum par joueur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</si>
</sst>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 00\ 00\ 00\ 00"/>
    <numFmt numFmtId="165" formatCode="0000000"/>
    <numFmt numFmtId="177" formatCode="_-* #,##0\ [$€-1]_-;\-* #,##0\ [$€-1]_-;_-* &quot;-&quot;\ [$€-1]_-;_-@_-"/>
  </numFmts>
  <fonts count="21">
    <font>
      <sz val="10"/>
      <color rgb="FF000000"/>
      <name val="Arial"/>
      <scheme val="minor"/>
    </font>
    <font>
      <sz val="10"/>
      <color theme="1"/>
      <name val="Nunito"/>
    </font>
    <font>
      <b/>
      <sz val="10"/>
      <color theme="1"/>
      <name val="Nunito"/>
    </font>
    <font>
      <sz val="10"/>
      <color theme="1"/>
      <name val="Arial"/>
      <scheme val="minor"/>
    </font>
    <font>
      <sz val="10"/>
      <name val="Arial"/>
    </font>
    <font>
      <i/>
      <sz val="10"/>
      <color theme="1"/>
      <name val="Nunito"/>
    </font>
    <font>
      <b/>
      <sz val="10"/>
      <color rgb="FFFFFFFF"/>
      <name val="Nunito"/>
    </font>
    <font>
      <b/>
      <u/>
      <sz val="10"/>
      <color theme="1"/>
      <name val="Fira Sans Condensed"/>
    </font>
    <font>
      <b/>
      <u/>
      <sz val="10"/>
      <color theme="1"/>
      <name val="Nunito"/>
    </font>
    <font>
      <i/>
      <sz val="8"/>
      <color theme="1"/>
      <name val="Nunito"/>
    </font>
    <font>
      <sz val="9"/>
      <color theme="1"/>
      <name val="Nunito"/>
    </font>
    <font>
      <sz val="8"/>
      <color theme="1"/>
      <name val="Nunito"/>
    </font>
    <font>
      <b/>
      <sz val="7"/>
      <color theme="1"/>
      <name val="Nunito"/>
    </font>
    <font>
      <i/>
      <sz val="8"/>
      <color rgb="FFFFFFFF"/>
      <name val="Nunito"/>
    </font>
    <font>
      <i/>
      <sz val="9"/>
      <color rgb="FF274E13"/>
      <name val="Nunito"/>
    </font>
    <font>
      <i/>
      <sz val="9"/>
      <color rgb="FFFFFFFF"/>
      <name val="Nunito"/>
    </font>
    <font>
      <sz val="10"/>
      <color rgb="FFFFFFFF"/>
      <name val="Nunito"/>
    </font>
    <font>
      <i/>
      <sz val="8"/>
      <color rgb="FF000000"/>
      <name val="Nunito"/>
    </font>
    <font>
      <sz val="7"/>
      <color theme="1"/>
      <name val="Nunito"/>
    </font>
    <font>
      <i/>
      <sz val="10"/>
      <color rgb="FFFFFFFF"/>
      <name val="Nunito"/>
    </font>
    <font>
      <i/>
      <sz val="8"/>
      <color rgb="FF274E13"/>
      <name val="Nunito"/>
    </font>
  </fonts>
  <fills count="1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980000"/>
        <bgColor rgb="FF980000"/>
      </patternFill>
    </fill>
    <fill>
      <patternFill patternType="solid">
        <fgColor rgb="FFF4CCCC"/>
        <bgColor rgb="FFF4CCCC"/>
      </patternFill>
    </fill>
    <fill>
      <patternFill patternType="solid">
        <fgColor rgb="FFFF9900"/>
        <bgColor rgb="FFFF9900"/>
      </patternFill>
    </fill>
    <fill>
      <patternFill patternType="solid">
        <fgColor rgb="FFF9CB9C"/>
        <bgColor rgb="FFF9CB9C"/>
      </patternFill>
    </fill>
    <fill>
      <patternFill patternType="solid">
        <fgColor rgb="FF999999"/>
        <bgColor rgb="FF999999"/>
      </patternFill>
    </fill>
    <fill>
      <patternFill patternType="solid">
        <fgColor theme="7"/>
        <bgColor theme="7"/>
      </patternFill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  <fill>
      <patternFill patternType="solid">
        <fgColor rgb="FF8E7CC3"/>
        <bgColor rgb="FF8E7CC3"/>
      </patternFill>
    </fill>
    <fill>
      <patternFill patternType="solid">
        <fgColor rgb="FFD9D2E9"/>
        <bgColor rgb="FFD9D2E9"/>
      </patternFill>
    </fill>
    <fill>
      <patternFill patternType="solid">
        <fgColor rgb="FF666666"/>
        <bgColor rgb="FF666666"/>
      </patternFill>
    </fill>
  </fills>
  <borders count="9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" fillId="9" borderId="6" xfId="0" applyFont="1" applyFill="1" applyBorder="1" applyAlignment="1">
      <alignment vertical="center"/>
    </xf>
    <xf numFmtId="165" fontId="1" fillId="9" borderId="6" xfId="0" applyNumberFormat="1" applyFont="1" applyFill="1" applyBorder="1" applyAlignment="1">
      <alignment vertical="center"/>
    </xf>
    <xf numFmtId="0" fontId="1" fillId="10" borderId="6" xfId="0" applyFont="1" applyFill="1" applyBorder="1" applyAlignment="1">
      <alignment vertical="center"/>
    </xf>
    <xf numFmtId="0" fontId="10" fillId="9" borderId="6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12" borderId="6" xfId="0" applyFont="1" applyFill="1" applyBorder="1" applyAlignment="1">
      <alignment vertical="center"/>
    </xf>
    <xf numFmtId="165" fontId="1" fillId="12" borderId="6" xfId="0" applyNumberFormat="1" applyFont="1" applyFill="1" applyBorder="1" applyAlignment="1">
      <alignment vertical="center"/>
    </xf>
    <xf numFmtId="0" fontId="10" fillId="12" borderId="6" xfId="0" applyFont="1" applyFill="1" applyBorder="1" applyAlignment="1">
      <alignment vertical="center" wrapText="1"/>
    </xf>
    <xf numFmtId="0" fontId="9" fillId="13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vertical="center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9" fillId="13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" fontId="1" fillId="16" borderId="6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6" fillId="8" borderId="6" xfId="0" applyFont="1" applyFill="1" applyBorder="1" applyAlignment="1">
      <alignment vertical="center"/>
    </xf>
    <xf numFmtId="0" fontId="6" fillId="11" borderId="6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164" fontId="1" fillId="5" borderId="2" xfId="0" applyNumberFormat="1" applyFont="1" applyFill="1" applyBorder="1" applyAlignment="1">
      <alignment horizontal="left" vertical="center"/>
    </xf>
    <xf numFmtId="0" fontId="6" fillId="15" borderId="5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top" wrapText="1"/>
    </xf>
    <xf numFmtId="0" fontId="8" fillId="7" borderId="2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top"/>
    </xf>
    <xf numFmtId="177" fontId="16" fillId="10" borderId="1" xfId="0" applyNumberFormat="1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16" fillId="17" borderId="1" xfId="0" applyNumberFormat="1" applyFont="1" applyFill="1" applyBorder="1" applyAlignment="1">
      <alignment vertical="center"/>
    </xf>
    <xf numFmtId="177" fontId="11" fillId="2" borderId="1" xfId="0" applyNumberFormat="1" applyFont="1" applyFill="1" applyBorder="1" applyAlignment="1">
      <alignment vertical="center"/>
    </xf>
    <xf numFmtId="177" fontId="0" fillId="0" borderId="0" xfId="0" applyNumberFormat="1"/>
    <xf numFmtId="0" fontId="3" fillId="2" borderId="2" xfId="0" applyFont="1" applyFill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0" fillId="0" borderId="0" xfId="0" applyAlignment="1"/>
    <xf numFmtId="0" fontId="4" fillId="0" borderId="7" xfId="0" applyFont="1" applyBorder="1" applyAlignment="1"/>
    <xf numFmtId="0" fontId="4" fillId="0" borderId="8" xfId="0" applyFont="1" applyBorder="1" applyAlignment="1"/>
  </cellXfs>
  <cellStyles count="1">
    <cellStyle name="Normal" xfId="0" builtinId="0"/>
  </cellStyles>
  <dxfs count="10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ont>
        <b/>
        <color rgb="FF98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ont>
        <b/>
        <color rgb="FF5B0F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41"/>
  <sheetViews>
    <sheetView showGridLines="0" tabSelected="1" workbookViewId="0">
      <selection activeCell="C2" sqref="C2:G2"/>
    </sheetView>
  </sheetViews>
  <sheetFormatPr defaultColWidth="12.5703125" defaultRowHeight="15.75" customHeight="1"/>
  <cols>
    <col min="1" max="1" width="3.28515625" customWidth="1"/>
    <col min="2" max="2" width="28.28515625" customWidth="1"/>
    <col min="3" max="4" width="37.5703125" customWidth="1"/>
    <col min="7" max="7" width="25.140625" customWidth="1"/>
    <col min="8" max="8" width="3.28515625" customWidth="1"/>
    <col min="9" max="11" width="9.42578125" customWidth="1"/>
    <col min="12" max="12" width="3.28515625" customWidth="1"/>
    <col min="13" max="14" width="9.42578125" customWidth="1"/>
    <col min="15" max="15" width="3.28515625" customWidth="1"/>
    <col min="16" max="16" width="9.42578125" customWidth="1"/>
  </cols>
  <sheetData>
    <row r="1" spans="1:16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 customHeight="1">
      <c r="A2" s="1"/>
      <c r="B2" s="2" t="s">
        <v>0</v>
      </c>
      <c r="C2" s="49"/>
      <c r="D2" s="50"/>
      <c r="E2" s="50"/>
      <c r="F2" s="50"/>
      <c r="G2" s="51"/>
      <c r="H2" s="1"/>
      <c r="I2" s="1"/>
      <c r="J2" s="1"/>
      <c r="K2" s="1"/>
      <c r="L2" s="1"/>
      <c r="M2" s="1"/>
      <c r="N2" s="1"/>
      <c r="O2" s="1"/>
      <c r="P2" s="1"/>
    </row>
    <row r="3" spans="1:16" ht="22.5" customHeight="1">
      <c r="A3" s="1"/>
      <c r="B3" s="3" t="s">
        <v>1</v>
      </c>
      <c r="C3" s="49"/>
      <c r="D3" s="50"/>
      <c r="E3" s="50"/>
      <c r="F3" s="50"/>
      <c r="G3" s="51"/>
      <c r="H3" s="1"/>
      <c r="I3" s="1"/>
      <c r="J3" s="1"/>
      <c r="K3" s="1"/>
      <c r="L3" s="1"/>
      <c r="M3" s="1"/>
      <c r="N3" s="1"/>
      <c r="O3" s="1"/>
      <c r="P3" s="1"/>
    </row>
    <row r="4" spans="1:16" ht="22.5" customHeigh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36" t="s">
        <v>2</v>
      </c>
      <c r="N4" s="52"/>
      <c r="O4" s="52"/>
      <c r="P4" s="52"/>
    </row>
    <row r="5" spans="1:16" ht="22.5" customHeight="1">
      <c r="A5" s="1"/>
      <c r="B5" s="4" t="s">
        <v>3</v>
      </c>
      <c r="C5" s="37"/>
      <c r="D5" s="50"/>
      <c r="E5" s="50"/>
      <c r="G5" s="5" t="s">
        <v>4</v>
      </c>
      <c r="H5" s="38"/>
      <c r="I5" s="50"/>
      <c r="J5" s="50"/>
      <c r="K5" s="50"/>
      <c r="L5" s="50"/>
      <c r="M5" s="50"/>
      <c r="N5" s="50"/>
      <c r="O5" s="50"/>
      <c r="P5" s="51"/>
    </row>
    <row r="6" spans="1:16" ht="22.5" customHeight="1">
      <c r="A6" s="1"/>
      <c r="B6" s="4" t="s">
        <v>5</v>
      </c>
      <c r="C6" s="37"/>
      <c r="D6" s="50"/>
      <c r="E6" s="50"/>
      <c r="G6" s="5" t="s">
        <v>6</v>
      </c>
      <c r="H6" s="38"/>
      <c r="I6" s="50"/>
      <c r="J6" s="50"/>
      <c r="K6" s="50"/>
      <c r="L6" s="50"/>
      <c r="M6" s="50"/>
      <c r="N6" s="50"/>
      <c r="O6" s="50"/>
      <c r="P6" s="51"/>
    </row>
    <row r="7" spans="1:16" ht="22.5" customHeight="1">
      <c r="A7" s="1"/>
      <c r="B7" s="4" t="s">
        <v>7</v>
      </c>
      <c r="C7" s="39"/>
      <c r="D7" s="50"/>
      <c r="E7" s="50"/>
      <c r="G7" s="5" t="s">
        <v>8</v>
      </c>
      <c r="H7" s="38"/>
      <c r="I7" s="50"/>
      <c r="J7" s="50"/>
      <c r="K7" s="50"/>
      <c r="L7" s="50"/>
      <c r="M7" s="50"/>
      <c r="N7" s="50"/>
      <c r="O7" s="50"/>
      <c r="P7" s="51"/>
    </row>
    <row r="8" spans="1:16" ht="22.5" customHeight="1">
      <c r="A8" s="6"/>
      <c r="B8" s="4" t="s">
        <v>9</v>
      </c>
      <c r="C8" s="37"/>
      <c r="D8" s="50"/>
      <c r="E8" s="50"/>
      <c r="G8" s="5" t="s">
        <v>10</v>
      </c>
      <c r="H8" s="42"/>
      <c r="I8" s="50"/>
      <c r="J8" s="50"/>
      <c r="K8" s="50"/>
      <c r="L8" s="50"/>
      <c r="M8" s="50"/>
      <c r="N8" s="50"/>
      <c r="O8" s="50"/>
      <c r="P8" s="51"/>
    </row>
    <row r="9" spans="1:16" ht="11.25" customHeight="1">
      <c r="A9" s="33"/>
      <c r="B9" s="33"/>
      <c r="C9" s="1"/>
      <c r="D9" s="1"/>
      <c r="E9" s="1"/>
      <c r="F9" s="1"/>
      <c r="G9" s="1"/>
      <c r="H9" s="33"/>
      <c r="I9" s="33"/>
      <c r="J9" s="33"/>
      <c r="K9" s="33"/>
      <c r="L9" s="33"/>
      <c r="M9" s="33"/>
      <c r="N9" s="33"/>
      <c r="O9" s="33"/>
      <c r="P9" s="33"/>
    </row>
    <row r="10" spans="1:16" ht="22.5" customHeight="1">
      <c r="B10" s="7" t="s">
        <v>11</v>
      </c>
      <c r="C10" s="7" t="s">
        <v>12</v>
      </c>
      <c r="D10" s="7" t="s">
        <v>13</v>
      </c>
      <c r="E10" s="8" t="s">
        <v>14</v>
      </c>
      <c r="F10" s="8" t="s">
        <v>15</v>
      </c>
      <c r="G10" s="8" t="s">
        <v>16</v>
      </c>
    </row>
    <row r="11" spans="1:16" ht="22.5" customHeight="1">
      <c r="A11" s="9"/>
      <c r="B11" s="34" t="s">
        <v>17</v>
      </c>
      <c r="C11" s="10"/>
      <c r="D11" s="10"/>
      <c r="E11" s="11"/>
      <c r="F11" s="12"/>
      <c r="G11" s="13"/>
      <c r="H11" s="14"/>
      <c r="I11" s="9"/>
      <c r="J11" s="9"/>
      <c r="K11" s="9"/>
      <c r="L11" s="14"/>
      <c r="M11" s="14"/>
      <c r="N11" s="14"/>
      <c r="O11" s="14"/>
      <c r="P11" s="47">
        <f t="shared" ref="P11:P13" si="0">IF(C11&lt;&gt;"",15,0)+IF(G11="Forfait repas",65,IF(G11="Repas de gala uniquement",25,0))</f>
        <v>0</v>
      </c>
    </row>
    <row r="12" spans="1:16" ht="22.5" customHeight="1">
      <c r="A12" s="15"/>
      <c r="B12" s="34" t="s">
        <v>18</v>
      </c>
      <c r="C12" s="10"/>
      <c r="D12" s="10"/>
      <c r="E12" s="11"/>
      <c r="F12" s="12"/>
      <c r="G12" s="13"/>
      <c r="H12" s="16"/>
      <c r="I12" s="15"/>
      <c r="J12" s="15"/>
      <c r="K12" s="15"/>
      <c r="L12" s="16"/>
      <c r="M12" s="16"/>
      <c r="N12" s="16"/>
      <c r="O12" s="16"/>
      <c r="P12" s="47">
        <f t="shared" si="0"/>
        <v>0</v>
      </c>
    </row>
    <row r="13" spans="1:16" ht="22.5" customHeight="1">
      <c r="A13" s="15"/>
      <c r="B13" s="34" t="s">
        <v>19</v>
      </c>
      <c r="C13" s="10"/>
      <c r="D13" s="10"/>
      <c r="E13" s="11"/>
      <c r="F13" s="12"/>
      <c r="G13" s="13"/>
      <c r="H13" s="16"/>
      <c r="I13" s="31" t="s">
        <v>20</v>
      </c>
      <c r="J13" s="31" t="s">
        <v>21</v>
      </c>
      <c r="K13" s="31" t="s">
        <v>22</v>
      </c>
      <c r="L13" s="16"/>
      <c r="M13" s="31" t="s">
        <v>23</v>
      </c>
      <c r="N13" s="31" t="s">
        <v>24</v>
      </c>
      <c r="O13" s="16"/>
      <c r="P13" s="47">
        <f t="shared" si="0"/>
        <v>0</v>
      </c>
    </row>
    <row r="14" spans="1:16" ht="22.5" customHeight="1">
      <c r="A14" s="15"/>
      <c r="B14" s="35" t="s">
        <v>25</v>
      </c>
      <c r="C14" s="17"/>
      <c r="D14" s="17"/>
      <c r="E14" s="18"/>
      <c r="F14" s="17"/>
      <c r="G14" s="19"/>
      <c r="H14" s="16"/>
      <c r="I14" s="20"/>
      <c r="J14" s="20"/>
      <c r="K14" s="20"/>
      <c r="L14" s="21">
        <f t="shared" ref="L14:L19" si="1">COUNTIF(I14:K14,"Oui")</f>
        <v>0</v>
      </c>
      <c r="M14" s="22"/>
      <c r="N14" s="22"/>
      <c r="O14" s="16"/>
      <c r="P14" s="47">
        <f t="shared" ref="P14:P19" si="2">IF(C14&lt;&gt;"",35,0)+IF(G14="Forfait repas",65,IF(G14="Repas de gala uniquement",25,0))</f>
        <v>0</v>
      </c>
    </row>
    <row r="15" spans="1:16" ht="22.5" customHeight="1">
      <c r="A15" s="15"/>
      <c r="B15" s="35" t="s">
        <v>26</v>
      </c>
      <c r="C15" s="17"/>
      <c r="D15" s="17"/>
      <c r="E15" s="18"/>
      <c r="F15" s="17"/>
      <c r="G15" s="19"/>
      <c r="H15" s="16"/>
      <c r="I15" s="20"/>
      <c r="J15" s="20"/>
      <c r="K15" s="20"/>
      <c r="L15" s="21">
        <f t="shared" si="1"/>
        <v>0</v>
      </c>
      <c r="M15" s="22"/>
      <c r="N15" s="22"/>
      <c r="O15" s="16"/>
      <c r="P15" s="47">
        <f t="shared" si="2"/>
        <v>0</v>
      </c>
    </row>
    <row r="16" spans="1:16" ht="22.5" customHeight="1">
      <c r="A16" s="15"/>
      <c r="B16" s="35" t="s">
        <v>27</v>
      </c>
      <c r="C16" s="17"/>
      <c r="D16" s="17"/>
      <c r="E16" s="18"/>
      <c r="F16" s="17"/>
      <c r="G16" s="19"/>
      <c r="H16" s="16"/>
      <c r="I16" s="20"/>
      <c r="J16" s="20"/>
      <c r="K16" s="20"/>
      <c r="L16" s="21">
        <f t="shared" si="1"/>
        <v>0</v>
      </c>
      <c r="M16" s="22"/>
      <c r="N16" s="22"/>
      <c r="O16" s="16"/>
      <c r="P16" s="47">
        <f t="shared" si="2"/>
        <v>0</v>
      </c>
    </row>
    <row r="17" spans="1:16" ht="22.5" customHeight="1">
      <c r="A17" s="15"/>
      <c r="B17" s="35" t="s">
        <v>28</v>
      </c>
      <c r="C17" s="17"/>
      <c r="D17" s="17"/>
      <c r="E17" s="18"/>
      <c r="F17" s="17"/>
      <c r="G17" s="19"/>
      <c r="H17" s="16"/>
      <c r="I17" s="20"/>
      <c r="J17" s="20"/>
      <c r="K17" s="20"/>
      <c r="L17" s="21">
        <f t="shared" si="1"/>
        <v>0</v>
      </c>
      <c r="M17" s="22"/>
      <c r="N17" s="22"/>
      <c r="O17" s="16"/>
      <c r="P17" s="47">
        <f t="shared" si="2"/>
        <v>0</v>
      </c>
    </row>
    <row r="18" spans="1:16" ht="22.5" customHeight="1">
      <c r="A18" s="15"/>
      <c r="B18" s="35" t="s">
        <v>29</v>
      </c>
      <c r="C18" s="17"/>
      <c r="D18" s="17"/>
      <c r="E18" s="18"/>
      <c r="F18" s="17"/>
      <c r="G18" s="19"/>
      <c r="H18" s="16"/>
      <c r="I18" s="20"/>
      <c r="J18" s="20"/>
      <c r="K18" s="20"/>
      <c r="L18" s="21">
        <f t="shared" si="1"/>
        <v>0</v>
      </c>
      <c r="M18" s="22"/>
      <c r="N18" s="22"/>
      <c r="O18" s="16"/>
      <c r="P18" s="47">
        <f t="shared" si="2"/>
        <v>0</v>
      </c>
    </row>
    <row r="19" spans="1:16" ht="22.5" customHeight="1">
      <c r="A19" s="15"/>
      <c r="B19" s="35" t="s">
        <v>30</v>
      </c>
      <c r="C19" s="17"/>
      <c r="D19" s="17"/>
      <c r="E19" s="18"/>
      <c r="F19" s="17"/>
      <c r="G19" s="19"/>
      <c r="H19" s="16"/>
      <c r="I19" s="20"/>
      <c r="J19" s="20"/>
      <c r="K19" s="20"/>
      <c r="L19" s="21">
        <f t="shared" si="1"/>
        <v>0</v>
      </c>
      <c r="M19" s="22"/>
      <c r="N19" s="22"/>
      <c r="O19" s="16"/>
      <c r="P19" s="47">
        <f t="shared" si="2"/>
        <v>0</v>
      </c>
    </row>
    <row r="20" spans="1:16" ht="22.5" customHeight="1">
      <c r="A20" s="1"/>
      <c r="B20" s="40" t="s">
        <v>31</v>
      </c>
      <c r="C20" s="53"/>
      <c r="D20" s="53"/>
      <c r="E20" s="53"/>
      <c r="F20" s="54"/>
      <c r="G20" s="30"/>
      <c r="H20" s="1"/>
      <c r="I20" s="41" t="s">
        <v>32</v>
      </c>
      <c r="J20" s="52"/>
      <c r="K20" s="52"/>
      <c r="L20" s="21">
        <f>COUNTIF(L14:L19,"&lt;&gt;0")</f>
        <v>0</v>
      </c>
      <c r="M20" s="32" t="s">
        <v>33</v>
      </c>
      <c r="N20" s="32" t="s">
        <v>33</v>
      </c>
      <c r="O20" s="1"/>
      <c r="P20" s="47">
        <f>G20*65</f>
        <v>0</v>
      </c>
    </row>
    <row r="21" spans="1:16" ht="22.5" customHeight="1">
      <c r="A21" s="1"/>
      <c r="B21" s="40" t="s">
        <v>34</v>
      </c>
      <c r="C21" s="53"/>
      <c r="D21" s="53"/>
      <c r="E21" s="53"/>
      <c r="F21" s="54"/>
      <c r="G21" s="30"/>
      <c r="H21" s="1"/>
      <c r="I21" s="52"/>
      <c r="J21" s="52"/>
      <c r="K21" s="52"/>
      <c r="L21" s="21"/>
      <c r="M21" s="25">
        <f t="shared" ref="M21:N21" si="3">COUNTIF(M14:M19,"Oui")</f>
        <v>0</v>
      </c>
      <c r="N21" s="25">
        <f t="shared" si="3"/>
        <v>0</v>
      </c>
      <c r="O21" s="1"/>
      <c r="P21" s="47">
        <f>G21*25</f>
        <v>0</v>
      </c>
    </row>
    <row r="22" spans="1:16" ht="22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1"/>
      <c r="M22" s="1"/>
      <c r="N22" s="1"/>
      <c r="O22" s="1"/>
      <c r="P22" s="44">
        <f>SUM(P11:P21)</f>
        <v>0</v>
      </c>
    </row>
    <row r="23" spans="1:16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1"/>
      <c r="M23" s="1"/>
      <c r="N23" s="1"/>
      <c r="O23" s="1"/>
      <c r="P23" s="45"/>
    </row>
    <row r="24" spans="1:16" ht="22.5" customHeight="1">
      <c r="A24" s="1"/>
      <c r="B24" s="7" t="s">
        <v>35</v>
      </c>
      <c r="C24" s="7" t="s">
        <v>12</v>
      </c>
      <c r="D24" s="7" t="s">
        <v>13</v>
      </c>
      <c r="E24" s="8" t="s">
        <v>14</v>
      </c>
      <c r="F24" s="8" t="s">
        <v>15</v>
      </c>
      <c r="G24" s="8" t="s">
        <v>16</v>
      </c>
      <c r="L24" s="21"/>
      <c r="P24" s="48"/>
    </row>
    <row r="25" spans="1:16" ht="22.5" customHeight="1">
      <c r="A25" s="1"/>
      <c r="B25" s="34" t="s">
        <v>17</v>
      </c>
      <c r="C25" s="10"/>
      <c r="D25" s="10"/>
      <c r="E25" s="11"/>
      <c r="F25" s="12"/>
      <c r="G25" s="13"/>
      <c r="H25" s="14"/>
      <c r="I25" s="9"/>
      <c r="J25" s="9"/>
      <c r="K25" s="9"/>
      <c r="L25" s="21"/>
      <c r="M25" s="14"/>
      <c r="N25" s="14"/>
      <c r="O25" s="14"/>
      <c r="P25" s="47">
        <f t="shared" ref="P25:P27" si="4">IF(C25&lt;&gt;"",15,0)+IF(G25="Forfait repas",65,IF(G25="Repas de gala uniquement",25,0))</f>
        <v>0</v>
      </c>
    </row>
    <row r="26" spans="1:16" ht="22.5" customHeight="1">
      <c r="A26" s="1"/>
      <c r="B26" s="34" t="s">
        <v>18</v>
      </c>
      <c r="C26" s="10"/>
      <c r="D26" s="10"/>
      <c r="E26" s="11"/>
      <c r="F26" s="12"/>
      <c r="G26" s="13"/>
      <c r="H26" s="16"/>
      <c r="I26" s="15"/>
      <c r="J26" s="15"/>
      <c r="K26" s="15"/>
      <c r="L26" s="21"/>
      <c r="M26" s="16"/>
      <c r="N26" s="16"/>
      <c r="O26" s="16"/>
      <c r="P26" s="47">
        <f t="shared" si="4"/>
        <v>0</v>
      </c>
    </row>
    <row r="27" spans="1:16" ht="22.5" customHeight="1">
      <c r="A27" s="1"/>
      <c r="B27" s="34" t="s">
        <v>19</v>
      </c>
      <c r="C27" s="10"/>
      <c r="D27" s="10"/>
      <c r="E27" s="11"/>
      <c r="F27" s="12"/>
      <c r="G27" s="13"/>
      <c r="H27" s="16"/>
      <c r="I27" s="31" t="s">
        <v>20</v>
      </c>
      <c r="J27" s="31" t="s">
        <v>21</v>
      </c>
      <c r="K27" s="31" t="s">
        <v>22</v>
      </c>
      <c r="L27" s="21"/>
      <c r="M27" s="31" t="s">
        <v>23</v>
      </c>
      <c r="N27" s="31" t="s">
        <v>24</v>
      </c>
      <c r="O27" s="16"/>
      <c r="P27" s="47">
        <f t="shared" si="4"/>
        <v>0</v>
      </c>
    </row>
    <row r="28" spans="1:16" ht="22.5" customHeight="1">
      <c r="A28" s="1"/>
      <c r="B28" s="35" t="s">
        <v>25</v>
      </c>
      <c r="C28" s="17"/>
      <c r="D28" s="17"/>
      <c r="E28" s="18"/>
      <c r="F28" s="17"/>
      <c r="G28" s="19"/>
      <c r="H28" s="16"/>
      <c r="I28" s="20"/>
      <c r="J28" s="20"/>
      <c r="K28" s="26"/>
      <c r="L28" s="21">
        <f t="shared" ref="L28:L33" si="5">COUNTIF(I28:K28,"oui")</f>
        <v>0</v>
      </c>
      <c r="M28" s="22"/>
      <c r="N28" s="22"/>
      <c r="O28" s="16"/>
      <c r="P28" s="47">
        <f t="shared" ref="P28:P33" si="6">IF(C28&lt;&gt;"",35,0)+IF(G28="Forfait repas",65,IF(G28="Repas de gala uniquement",25,0))</f>
        <v>0</v>
      </c>
    </row>
    <row r="29" spans="1:16" ht="22.5" customHeight="1">
      <c r="A29" s="1"/>
      <c r="B29" s="35" t="s">
        <v>26</v>
      </c>
      <c r="C29" s="17"/>
      <c r="D29" s="17"/>
      <c r="E29" s="18"/>
      <c r="F29" s="17"/>
      <c r="G29" s="19"/>
      <c r="H29" s="16"/>
      <c r="I29" s="20"/>
      <c r="J29" s="20"/>
      <c r="K29" s="26"/>
      <c r="L29" s="21">
        <f t="shared" si="5"/>
        <v>0</v>
      </c>
      <c r="M29" s="22"/>
      <c r="N29" s="22"/>
      <c r="O29" s="16"/>
      <c r="P29" s="47">
        <f t="shared" si="6"/>
        <v>0</v>
      </c>
    </row>
    <row r="30" spans="1:16" ht="22.5" customHeight="1">
      <c r="A30" s="1"/>
      <c r="B30" s="35" t="s">
        <v>27</v>
      </c>
      <c r="C30" s="17"/>
      <c r="D30" s="17"/>
      <c r="E30" s="18"/>
      <c r="F30" s="17"/>
      <c r="G30" s="19"/>
      <c r="H30" s="16"/>
      <c r="I30" s="20"/>
      <c r="J30" s="20"/>
      <c r="K30" s="26"/>
      <c r="L30" s="21">
        <f t="shared" si="5"/>
        <v>0</v>
      </c>
      <c r="M30" s="22"/>
      <c r="N30" s="22"/>
      <c r="O30" s="16"/>
      <c r="P30" s="47">
        <f t="shared" si="6"/>
        <v>0</v>
      </c>
    </row>
    <row r="31" spans="1:16" ht="22.5" customHeight="1">
      <c r="A31" s="1"/>
      <c r="B31" s="35" t="s">
        <v>28</v>
      </c>
      <c r="C31" s="17"/>
      <c r="D31" s="17"/>
      <c r="E31" s="18"/>
      <c r="F31" s="17"/>
      <c r="G31" s="19"/>
      <c r="H31" s="16"/>
      <c r="I31" s="20"/>
      <c r="J31" s="20"/>
      <c r="K31" s="26"/>
      <c r="L31" s="21">
        <f t="shared" si="5"/>
        <v>0</v>
      </c>
      <c r="M31" s="22"/>
      <c r="N31" s="22"/>
      <c r="O31" s="16"/>
      <c r="P31" s="47">
        <f t="shared" si="6"/>
        <v>0</v>
      </c>
    </row>
    <row r="32" spans="1:16" ht="22.5" customHeight="1">
      <c r="A32" s="1"/>
      <c r="B32" s="35" t="s">
        <v>29</v>
      </c>
      <c r="C32" s="17"/>
      <c r="D32" s="17"/>
      <c r="E32" s="18"/>
      <c r="F32" s="17"/>
      <c r="G32" s="19"/>
      <c r="H32" s="16"/>
      <c r="I32" s="20"/>
      <c r="J32" s="20"/>
      <c r="K32" s="26"/>
      <c r="L32" s="21">
        <f t="shared" si="5"/>
        <v>0</v>
      </c>
      <c r="M32" s="22"/>
      <c r="N32" s="22"/>
      <c r="O32" s="16"/>
      <c r="P32" s="47">
        <f t="shared" si="6"/>
        <v>0</v>
      </c>
    </row>
    <row r="33" spans="1:16" ht="22.5" customHeight="1">
      <c r="A33" s="1"/>
      <c r="B33" s="35" t="s">
        <v>30</v>
      </c>
      <c r="C33" s="17"/>
      <c r="D33" s="17"/>
      <c r="E33" s="18"/>
      <c r="F33" s="17"/>
      <c r="G33" s="19"/>
      <c r="H33" s="16"/>
      <c r="I33" s="20"/>
      <c r="J33" s="20"/>
      <c r="K33" s="26"/>
      <c r="L33" s="21">
        <f t="shared" si="5"/>
        <v>0</v>
      </c>
      <c r="M33" s="22"/>
      <c r="N33" s="22"/>
      <c r="O33" s="16"/>
      <c r="P33" s="47">
        <f t="shared" si="6"/>
        <v>0</v>
      </c>
    </row>
    <row r="34" spans="1:16" ht="22.5" customHeight="1">
      <c r="A34" s="1"/>
      <c r="B34" s="40" t="s">
        <v>31</v>
      </c>
      <c r="C34" s="53"/>
      <c r="D34" s="53"/>
      <c r="E34" s="53"/>
      <c r="F34" s="54"/>
      <c r="G34" s="30"/>
      <c r="H34" s="1"/>
      <c r="I34" s="41" t="s">
        <v>32</v>
      </c>
      <c r="J34" s="52"/>
      <c r="K34" s="52"/>
      <c r="L34" s="21">
        <f>COUNTIF(L28:L33,"&lt;&gt;0")</f>
        <v>0</v>
      </c>
      <c r="M34" s="32" t="s">
        <v>33</v>
      </c>
      <c r="N34" s="32" t="s">
        <v>33</v>
      </c>
      <c r="O34" s="1"/>
      <c r="P34" s="47">
        <f>G34*65</f>
        <v>0</v>
      </c>
    </row>
    <row r="35" spans="1:16" ht="22.5" customHeight="1">
      <c r="A35" s="1"/>
      <c r="B35" s="40" t="s">
        <v>34</v>
      </c>
      <c r="C35" s="53"/>
      <c r="D35" s="53"/>
      <c r="E35" s="53"/>
      <c r="F35" s="54"/>
      <c r="G35" s="30"/>
      <c r="H35" s="1"/>
      <c r="I35" s="52"/>
      <c r="J35" s="52"/>
      <c r="K35" s="52"/>
      <c r="L35" s="27"/>
      <c r="M35" s="25">
        <f>COUNTIF(M28:M33,"oui")</f>
        <v>0</v>
      </c>
      <c r="N35" s="25">
        <f>COUNTIF(N28:N33,"Oui")</f>
        <v>0</v>
      </c>
      <c r="O35" s="1"/>
      <c r="P35" s="47">
        <f>G35*25</f>
        <v>0</v>
      </c>
    </row>
    <row r="36" spans="1:16" ht="22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1"/>
      <c r="M36" s="1"/>
      <c r="N36" s="1"/>
      <c r="O36" s="1"/>
      <c r="P36" s="44">
        <f>SUM(P25:P35)</f>
        <v>0</v>
      </c>
    </row>
    <row r="37" spans="1:1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1"/>
      <c r="M37" s="1"/>
      <c r="N37" s="1"/>
      <c r="O37" s="1"/>
      <c r="P37" s="45"/>
    </row>
    <row r="38" spans="1:16" ht="22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28" t="s">
        <v>36</v>
      </c>
      <c r="P38" s="46">
        <f>P22+P36</f>
        <v>0</v>
      </c>
    </row>
    <row r="39" spans="1:16" ht="22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28" t="s">
        <v>37</v>
      </c>
      <c r="P39" s="46">
        <f>Individuel!P22</f>
        <v>0</v>
      </c>
    </row>
    <row r="40" spans="1:16" ht="22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29" t="s">
        <v>38</v>
      </c>
      <c r="P40" s="46">
        <f>P38+P39</f>
        <v>0</v>
      </c>
    </row>
    <row r="41" spans="1:16" ht="22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</sheetData>
  <sheetProtection algorithmName="SHA-512" hashValue="Oa45P8J8FXJ2R8NMMUnMuCGeSi5PqTpRQbmj9Zj1HN/QLFGl19mz7zOBAiVc/307jLqCj6+tKt7XnX1yXfpVZA==" saltValue="QnBp/LQbhGmjSB/PeddQXg==" spinCount="100000" sheet="1" objects="1" scenarios="1"/>
  <protectedRanges>
    <protectedRange sqref="C2:G3" name="Association"/>
    <protectedRange sqref="C5:E8" name="Contact"/>
    <protectedRange sqref="H5:P8" name="Facturation"/>
    <protectedRange sqref="C11:G19" name="Participants"/>
    <protectedRange sqref="I14:K19" name="Individuelles"/>
    <protectedRange sqref="M14:N19" name="Relais"/>
    <protectedRange sqref="G20:G21" name="Accompagnants"/>
    <protectedRange sqref="C25:G33" name="Participants 2"/>
    <protectedRange sqref="I28:K33" name="Individuelles 2"/>
    <protectedRange sqref="M28:N33" name="Relais 2"/>
    <protectedRange sqref="G34:G35" name="Accompagnants 2"/>
  </protectedRanges>
  <mergeCells count="17">
    <mergeCell ref="B34:F34"/>
    <mergeCell ref="I34:K35"/>
    <mergeCell ref="B35:F35"/>
    <mergeCell ref="C2:G2"/>
    <mergeCell ref="C3:G3"/>
    <mergeCell ref="H6:P6"/>
    <mergeCell ref="H7:P7"/>
    <mergeCell ref="C8:E8"/>
    <mergeCell ref="H8:P8"/>
    <mergeCell ref="B20:F20"/>
    <mergeCell ref="I20:K21"/>
    <mergeCell ref="B21:F21"/>
    <mergeCell ref="M4:P4"/>
    <mergeCell ref="C5:E5"/>
    <mergeCell ref="H5:P5"/>
    <mergeCell ref="C6:E6"/>
    <mergeCell ref="C7:E7"/>
  </mergeCells>
  <conditionalFormatting sqref="M28:N33">
    <cfRule type="expression" dxfId="9" priority="1">
      <formula>M$35&lt;2</formula>
    </cfRule>
  </conditionalFormatting>
  <conditionalFormatting sqref="M28:N33">
    <cfRule type="expression" dxfId="8" priority="2">
      <formula>M$35&gt;3</formula>
    </cfRule>
  </conditionalFormatting>
  <conditionalFormatting sqref="I14:K19 I28:K33">
    <cfRule type="expression" dxfId="7" priority="3">
      <formula>$L14&lt;1</formula>
    </cfRule>
  </conditionalFormatting>
  <conditionalFormatting sqref="I14:K19 I28:K33">
    <cfRule type="expression" dxfId="6" priority="4">
      <formula>$L14&gt;2</formula>
    </cfRule>
  </conditionalFormatting>
  <conditionalFormatting sqref="I34:K35">
    <cfRule type="expression" dxfId="5" priority="5">
      <formula>$L34&gt;4</formula>
    </cfRule>
  </conditionalFormatting>
  <conditionalFormatting sqref="M14:N19">
    <cfRule type="expression" dxfId="4" priority="6">
      <formula>M$21&lt;2</formula>
    </cfRule>
  </conditionalFormatting>
  <conditionalFormatting sqref="M14:N19">
    <cfRule type="expression" dxfId="3" priority="7">
      <formula>M$21&gt;3</formula>
    </cfRule>
  </conditionalFormatting>
  <conditionalFormatting sqref="I20:K21">
    <cfRule type="expression" dxfId="2" priority="8">
      <formula>$L20&gt;4</formula>
    </cfRule>
  </conditionalFormatting>
  <dataValidations count="5">
    <dataValidation type="list" allowBlank="1" showErrorMessage="1" sqref="F14:F19 F28:F33" xr:uid="{00000000-0002-0000-0000-000000000000}">
      <formula1>"1,2,3"</formula1>
    </dataValidation>
    <dataValidation type="list" allowBlank="1" showErrorMessage="1" sqref="G11:G19 G25:G33" xr:uid="{00000000-0002-0000-0000-000001000000}">
      <formula1>"Forfait repas,Repas de gala uniquement,Non"</formula1>
    </dataValidation>
    <dataValidation type="whole" allowBlank="1" showInputMessage="1" showErrorMessage="1" sqref="G34:G35 G20:G21" xr:uid="{160B6E2B-C8C0-48E3-9EDF-88726EFEBA8D}">
      <formula1>0</formula1>
      <formula2>100</formula2>
    </dataValidation>
    <dataValidation type="list" allowBlank="1" showErrorMessage="1" sqref="I14:K19" xr:uid="{75D9EB72-A34C-4DF5-A0D4-40E457EC43B0}">
      <formula1>"Oui"</formula1>
    </dataValidation>
    <dataValidation type="list" allowBlank="1" showInputMessage="1" showErrorMessage="1" sqref="M14:N19 I28:K33 M28:N33" xr:uid="{72DED4EA-E755-4D8F-833E-545EEDB8CA8C}">
      <formula1>"Oui"</formula1>
    </dataValidation>
  </dataValidation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24"/>
  <sheetViews>
    <sheetView showGridLines="0" topLeftCell="A5" workbookViewId="0">
      <selection activeCell="P23" sqref="P11:P23"/>
    </sheetView>
  </sheetViews>
  <sheetFormatPr defaultColWidth="12.5703125" defaultRowHeight="15.75" customHeight="1"/>
  <cols>
    <col min="1" max="1" width="3.28515625" customWidth="1"/>
    <col min="2" max="2" width="28.28515625" customWidth="1"/>
    <col min="3" max="4" width="37.5703125" customWidth="1"/>
    <col min="7" max="7" width="25.140625" customWidth="1"/>
    <col min="8" max="8" width="3.28515625" customWidth="1"/>
    <col min="9" max="11" width="9.42578125" customWidth="1"/>
    <col min="12" max="12" width="3.28515625" customWidth="1"/>
    <col min="13" max="14" width="9.42578125" customWidth="1"/>
    <col min="15" max="15" width="3.28515625" customWidth="1"/>
    <col min="16" max="16" width="9.42578125" customWidth="1"/>
  </cols>
  <sheetData>
    <row r="1" spans="1:16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 customHeight="1">
      <c r="A2" s="1"/>
      <c r="B2" s="2" t="s">
        <v>0</v>
      </c>
      <c r="C2" s="49"/>
      <c r="D2" s="50"/>
      <c r="E2" s="50"/>
      <c r="F2" s="50"/>
      <c r="G2" s="51"/>
      <c r="H2" s="1"/>
      <c r="I2" s="1"/>
      <c r="J2" s="1"/>
      <c r="K2" s="1"/>
      <c r="L2" s="1"/>
      <c r="M2" s="1"/>
      <c r="N2" s="1"/>
      <c r="O2" s="1"/>
      <c r="P2" s="1"/>
    </row>
    <row r="3" spans="1:16" ht="22.5" customHeight="1">
      <c r="A3" s="1"/>
      <c r="B3" s="3" t="s">
        <v>1</v>
      </c>
      <c r="C3" s="49"/>
      <c r="D3" s="50"/>
      <c r="E3" s="50"/>
      <c r="F3" s="50"/>
      <c r="G3" s="51"/>
      <c r="H3" s="1"/>
      <c r="I3" s="1"/>
      <c r="J3" s="1"/>
      <c r="K3" s="1"/>
      <c r="L3" s="1"/>
      <c r="M3" s="1"/>
      <c r="N3" s="1"/>
      <c r="O3" s="1"/>
      <c r="P3" s="1"/>
    </row>
    <row r="4" spans="1:16" ht="22.5" customHeigh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36" t="s">
        <v>2</v>
      </c>
      <c r="N4" s="52"/>
      <c r="O4" s="52"/>
      <c r="P4" s="52"/>
    </row>
    <row r="5" spans="1:16" ht="22.5" customHeight="1">
      <c r="A5" s="1"/>
      <c r="B5" s="4" t="s">
        <v>3</v>
      </c>
      <c r="C5" s="37"/>
      <c r="D5" s="50"/>
      <c r="E5" s="50"/>
      <c r="G5" s="5" t="s">
        <v>4</v>
      </c>
      <c r="H5" s="38"/>
      <c r="I5" s="50"/>
      <c r="J5" s="50"/>
      <c r="K5" s="50"/>
      <c r="L5" s="50"/>
      <c r="M5" s="50"/>
      <c r="N5" s="50"/>
      <c r="O5" s="50"/>
      <c r="P5" s="51"/>
    </row>
    <row r="6" spans="1:16" ht="22.5" customHeight="1">
      <c r="A6" s="1"/>
      <c r="B6" s="4" t="s">
        <v>5</v>
      </c>
      <c r="C6" s="37"/>
      <c r="D6" s="50"/>
      <c r="E6" s="50"/>
      <c r="G6" s="5" t="s">
        <v>6</v>
      </c>
      <c r="H6" s="38"/>
      <c r="I6" s="50"/>
      <c r="J6" s="50"/>
      <c r="K6" s="50"/>
      <c r="L6" s="50"/>
      <c r="M6" s="50"/>
      <c r="N6" s="50"/>
      <c r="O6" s="50"/>
      <c r="P6" s="51"/>
    </row>
    <row r="7" spans="1:16" ht="22.5" customHeight="1">
      <c r="A7" s="1"/>
      <c r="B7" s="4" t="s">
        <v>7</v>
      </c>
      <c r="C7" s="39"/>
      <c r="D7" s="50"/>
      <c r="E7" s="50"/>
      <c r="G7" s="5" t="s">
        <v>8</v>
      </c>
      <c r="H7" s="38"/>
      <c r="I7" s="50"/>
      <c r="J7" s="50"/>
      <c r="K7" s="50"/>
      <c r="L7" s="50"/>
      <c r="M7" s="50"/>
      <c r="N7" s="50"/>
      <c r="O7" s="50"/>
      <c r="P7" s="51"/>
    </row>
    <row r="8" spans="1:16" ht="22.5" customHeight="1">
      <c r="A8" s="6"/>
      <c r="B8" s="4" t="s">
        <v>9</v>
      </c>
      <c r="C8" s="37"/>
      <c r="D8" s="50"/>
      <c r="E8" s="50"/>
      <c r="G8" s="5" t="s">
        <v>10</v>
      </c>
      <c r="H8" s="42"/>
      <c r="I8" s="50"/>
      <c r="J8" s="50"/>
      <c r="K8" s="50"/>
      <c r="L8" s="50"/>
      <c r="M8" s="50"/>
      <c r="N8" s="50"/>
      <c r="O8" s="50"/>
      <c r="P8" s="51"/>
    </row>
    <row r="9" spans="1:16" ht="11.25" customHeight="1">
      <c r="A9" s="33"/>
      <c r="B9" s="33"/>
      <c r="C9" s="1"/>
      <c r="D9" s="1"/>
      <c r="E9" s="1"/>
      <c r="F9" s="1"/>
      <c r="G9" s="1"/>
      <c r="H9" s="33"/>
      <c r="I9" s="33"/>
      <c r="J9" s="33"/>
      <c r="K9" s="33"/>
      <c r="L9" s="33"/>
      <c r="M9" s="33"/>
      <c r="N9" s="33"/>
      <c r="O9" s="33"/>
      <c r="P9" s="33"/>
    </row>
    <row r="10" spans="1:16" ht="22.5" customHeight="1">
      <c r="A10" s="1"/>
      <c r="B10" s="7" t="s">
        <v>39</v>
      </c>
      <c r="C10" s="7" t="s">
        <v>12</v>
      </c>
      <c r="D10" s="7" t="s">
        <v>13</v>
      </c>
      <c r="E10" s="8" t="s">
        <v>14</v>
      </c>
      <c r="F10" s="8" t="s">
        <v>15</v>
      </c>
      <c r="G10" s="8" t="s">
        <v>16</v>
      </c>
      <c r="H10" s="1"/>
      <c r="I10" s="1"/>
      <c r="J10" s="1"/>
      <c r="K10" s="1"/>
      <c r="L10" s="21"/>
      <c r="M10" s="1"/>
      <c r="N10" s="1"/>
      <c r="O10" s="1"/>
      <c r="P10" s="1"/>
    </row>
    <row r="11" spans="1:16" ht="22.5" customHeight="1">
      <c r="A11" s="1"/>
      <c r="B11" s="34" t="s">
        <v>17</v>
      </c>
      <c r="C11" s="10"/>
      <c r="D11" s="10"/>
      <c r="E11" s="11"/>
      <c r="F11" s="12"/>
      <c r="G11" s="13"/>
      <c r="H11" s="1"/>
      <c r="L11" s="21"/>
      <c r="M11" s="1"/>
      <c r="N11" s="1"/>
      <c r="O11" s="1"/>
      <c r="P11" s="47">
        <f t="shared" ref="P11:P12" si="0">IF(C11&lt;&gt;"",15,0)+IF(G11="Forfait repas",65,IF(G11="Repas de gala uniquement",25,0))</f>
        <v>0</v>
      </c>
    </row>
    <row r="12" spans="1:16" ht="22.5" customHeight="1">
      <c r="A12" s="1"/>
      <c r="B12" s="34" t="s">
        <v>18</v>
      </c>
      <c r="C12" s="10"/>
      <c r="D12" s="10"/>
      <c r="E12" s="11"/>
      <c r="F12" s="12"/>
      <c r="G12" s="13"/>
      <c r="H12" s="1"/>
      <c r="I12" s="31" t="s">
        <v>20</v>
      </c>
      <c r="J12" s="31" t="s">
        <v>21</v>
      </c>
      <c r="K12" s="31" t="s">
        <v>22</v>
      </c>
      <c r="L12" s="21"/>
      <c r="M12" s="1"/>
      <c r="N12" s="1"/>
      <c r="O12" s="1"/>
      <c r="P12" s="47">
        <f t="shared" si="0"/>
        <v>0</v>
      </c>
    </row>
    <row r="13" spans="1:16" ht="22.5" customHeight="1">
      <c r="A13" s="1"/>
      <c r="B13" s="35" t="s">
        <v>25</v>
      </c>
      <c r="C13" s="17"/>
      <c r="D13" s="17"/>
      <c r="E13" s="18"/>
      <c r="F13" s="17"/>
      <c r="G13" s="19"/>
      <c r="H13" s="16"/>
      <c r="I13" s="20"/>
      <c r="J13" s="20"/>
      <c r="K13" s="26"/>
      <c r="L13" s="21">
        <f t="shared" ref="L13:L16" si="1">COUNTIF(I13:K13,"Oui")</f>
        <v>0</v>
      </c>
      <c r="M13" s="1"/>
      <c r="N13" s="1"/>
      <c r="O13" s="16"/>
      <c r="P13" s="47">
        <f t="shared" ref="P13:P16" si="2">IF(C13&lt;&gt;"",35,0)+IF(G13="Forfait repas",65,IF(G13="Repas de gala uniquement",25,0))</f>
        <v>0</v>
      </c>
    </row>
    <row r="14" spans="1:16" ht="22.5" customHeight="1">
      <c r="A14" s="1"/>
      <c r="B14" s="35" t="s">
        <v>40</v>
      </c>
      <c r="C14" s="17"/>
      <c r="D14" s="17"/>
      <c r="E14" s="18"/>
      <c r="F14" s="17"/>
      <c r="G14" s="19"/>
      <c r="H14" s="16"/>
      <c r="I14" s="20"/>
      <c r="J14" s="20"/>
      <c r="K14" s="26"/>
      <c r="L14" s="21">
        <f t="shared" si="1"/>
        <v>0</v>
      </c>
      <c r="M14" s="1"/>
      <c r="N14" s="1"/>
      <c r="O14" s="16"/>
      <c r="P14" s="47">
        <f t="shared" si="2"/>
        <v>0</v>
      </c>
    </row>
    <row r="15" spans="1:16" ht="22.5" customHeight="1">
      <c r="A15" s="1"/>
      <c r="B15" s="35" t="s">
        <v>41</v>
      </c>
      <c r="C15" s="17"/>
      <c r="D15" s="17"/>
      <c r="E15" s="18"/>
      <c r="F15" s="17"/>
      <c r="G15" s="19"/>
      <c r="H15" s="16"/>
      <c r="I15" s="20"/>
      <c r="J15" s="20"/>
      <c r="K15" s="26"/>
      <c r="L15" s="21">
        <f t="shared" si="1"/>
        <v>0</v>
      </c>
      <c r="M15" s="1"/>
      <c r="N15" s="1"/>
      <c r="O15" s="16"/>
      <c r="P15" s="47">
        <f t="shared" si="2"/>
        <v>0</v>
      </c>
    </row>
    <row r="16" spans="1:16" ht="22.5" customHeight="1">
      <c r="A16" s="1"/>
      <c r="B16" s="35" t="s">
        <v>42</v>
      </c>
      <c r="C16" s="17"/>
      <c r="D16" s="17"/>
      <c r="E16" s="18"/>
      <c r="F16" s="17"/>
      <c r="G16" s="19"/>
      <c r="H16" s="16"/>
      <c r="I16" s="20"/>
      <c r="J16" s="20"/>
      <c r="K16" s="26"/>
      <c r="L16" s="21">
        <f t="shared" si="1"/>
        <v>0</v>
      </c>
      <c r="M16" s="1"/>
      <c r="N16" s="1"/>
      <c r="O16" s="16"/>
      <c r="P16" s="47">
        <f t="shared" si="2"/>
        <v>0</v>
      </c>
    </row>
    <row r="17" spans="1:16" ht="22.5" customHeight="1">
      <c r="A17" s="1"/>
      <c r="B17" s="40" t="s">
        <v>31</v>
      </c>
      <c r="C17" s="53"/>
      <c r="D17" s="53"/>
      <c r="E17" s="53"/>
      <c r="F17" s="54"/>
      <c r="G17" s="23"/>
      <c r="H17" s="1"/>
      <c r="I17" s="43" t="s">
        <v>43</v>
      </c>
      <c r="J17" s="52"/>
      <c r="K17" s="52"/>
      <c r="L17" s="1"/>
      <c r="M17" s="24"/>
      <c r="N17" s="24"/>
      <c r="O17" s="1"/>
      <c r="P17" s="47">
        <f>G17*65</f>
        <v>0</v>
      </c>
    </row>
    <row r="18" spans="1:16" ht="22.5" customHeight="1">
      <c r="A18" s="1"/>
      <c r="B18" s="40" t="s">
        <v>34</v>
      </c>
      <c r="C18" s="53"/>
      <c r="D18" s="53"/>
      <c r="E18" s="53"/>
      <c r="F18" s="54"/>
      <c r="G18" s="23"/>
      <c r="H18" s="1"/>
      <c r="I18" s="52"/>
      <c r="J18" s="52"/>
      <c r="K18" s="52"/>
      <c r="L18" s="1"/>
      <c r="M18" s="24"/>
      <c r="N18" s="24"/>
      <c r="O18" s="1"/>
      <c r="P18" s="47">
        <f>G18*25</f>
        <v>0</v>
      </c>
    </row>
    <row r="19" spans="1:16" ht="22.5" customHeight="1">
      <c r="A19" s="1"/>
      <c r="B19" s="1"/>
      <c r="C19" s="1"/>
      <c r="D19" s="1"/>
      <c r="E19" s="1"/>
      <c r="F19" s="1"/>
      <c r="G19" s="1"/>
      <c r="H19" s="1"/>
      <c r="L19" s="1"/>
      <c r="M19" s="1"/>
      <c r="N19" s="1"/>
      <c r="O19" s="1"/>
      <c r="P19" s="44">
        <f>SUM(P11:P18)</f>
        <v>0</v>
      </c>
    </row>
    <row r="20" spans="1:16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45"/>
    </row>
    <row r="21" spans="1:16" ht="22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8" t="s">
        <v>36</v>
      </c>
      <c r="P21" s="46">
        <f>'Par équipe'!P38</f>
        <v>0</v>
      </c>
    </row>
    <row r="22" spans="1:16" ht="22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8" t="s">
        <v>37</v>
      </c>
      <c r="P22" s="46">
        <f>P19</f>
        <v>0</v>
      </c>
    </row>
    <row r="23" spans="1:16" ht="22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9" t="s">
        <v>38</v>
      </c>
      <c r="P23" s="46">
        <f>P21+P22</f>
        <v>0</v>
      </c>
    </row>
    <row r="24" spans="1:16" ht="22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sheetProtection algorithmName="SHA-512" hashValue="Kg84ty4dT1g+Phcecfc4NjRee/znFnt5FqvqOaqrNksBr3ftE0vuAYGE7DPtOWz2498exxztKXTlFm1ZayYSdQ==" saltValue="UHRwbRxui/7z8TMOAKOgOQ==" spinCount="100000" sheet="1" objects="1" scenarios="1"/>
  <protectedRanges>
    <protectedRange sqref="C2:G3" name="Association"/>
    <protectedRange sqref="C5:E8" name="Contact"/>
    <protectedRange sqref="H5:P8" name="Facturation"/>
    <protectedRange sqref="C11:G16" name="Participants"/>
    <protectedRange sqref="I13:K16" name="Individuelles"/>
    <protectedRange sqref="G17:G18" name="Accompagnants"/>
  </protectedRanges>
  <mergeCells count="14">
    <mergeCell ref="H6:P6"/>
    <mergeCell ref="H7:P7"/>
    <mergeCell ref="C8:E8"/>
    <mergeCell ref="H8:P8"/>
    <mergeCell ref="B17:F17"/>
    <mergeCell ref="I17:K18"/>
    <mergeCell ref="B18:F18"/>
    <mergeCell ref="C6:E6"/>
    <mergeCell ref="C7:E7"/>
    <mergeCell ref="C2:G2"/>
    <mergeCell ref="C3:G3"/>
    <mergeCell ref="M4:P4"/>
    <mergeCell ref="C5:E5"/>
    <mergeCell ref="H5:P5"/>
  </mergeCells>
  <conditionalFormatting sqref="I13:K16">
    <cfRule type="expression" dxfId="1" priority="1">
      <formula>$L13&lt;1</formula>
    </cfRule>
  </conditionalFormatting>
  <conditionalFormatting sqref="I13:K16">
    <cfRule type="expression" dxfId="0" priority="2">
      <formula>$L13&gt;2</formula>
    </cfRule>
  </conditionalFormatting>
  <dataValidations count="4">
    <dataValidation type="list" allowBlank="1" showErrorMessage="1" sqref="F13:F16" xr:uid="{00000000-0002-0000-0100-000000000000}">
      <formula1>"1,2,3"</formula1>
    </dataValidation>
    <dataValidation type="list" allowBlank="1" showErrorMessage="1" sqref="G11:G16" xr:uid="{00000000-0002-0000-0100-000001000000}">
      <formula1>"Forfait repas,Repas de gala uniquement,Non"</formula1>
    </dataValidation>
    <dataValidation type="list" allowBlank="1" showErrorMessage="1" sqref="I13:K16" xr:uid="{00000000-0002-0000-0100-000002000000}">
      <formula1>"Oui"</formula1>
    </dataValidation>
    <dataValidation type="whole" allowBlank="1" showInputMessage="1" showErrorMessage="1" sqref="G17:G18" xr:uid="{DCB51ADB-DF74-477F-BB93-089935B3EF1E}">
      <formula1>0</formula1>
      <formula2>100</formula2>
    </dataValidation>
  </dataValidation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Quentin VUVIET</cp:lastModifiedBy>
  <cp:revision/>
  <dcterms:created xsi:type="dcterms:W3CDTF">2024-04-10T12:41:15Z</dcterms:created>
  <dcterms:modified xsi:type="dcterms:W3CDTF">2024-04-10T13:29:11Z</dcterms:modified>
  <cp:category/>
  <cp:contentStatus/>
</cp:coreProperties>
</file>